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0" yWindow="8780" windowWidth="27720" windowHeight="8780" tabRatio="500"/>
  </bookViews>
  <sheets>
    <sheet name="Sheet1" sheetId="1" r:id="rId1"/>
  </sheets>
  <definedNames>
    <definedName name="a">Sheet1!$B$5</definedName>
    <definedName name="b">Sheet1!$B$6</definedName>
    <definedName name="rho_12">Sheet1!$B$3</definedName>
    <definedName name="sig_1">Sheet1!$B$1</definedName>
    <definedName name="sig_2">Sheet1!$B$2</definedName>
    <definedName name="Var_min">Sheet1!$B$12</definedName>
    <definedName name="w1m">Sheet1!$B$9</definedName>
    <definedName name="w2m">Sheet1!$B$10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4" i="1" l="1"/>
  <c r="A25" i="1"/>
  <c r="A26" i="1"/>
  <c r="A27" i="1"/>
  <c r="A28" i="1"/>
  <c r="B28" i="1"/>
  <c r="C28" i="1"/>
  <c r="B5" i="1"/>
  <c r="B6" i="1"/>
  <c r="B9" i="1"/>
  <c r="B10" i="1"/>
  <c r="B12" i="1"/>
  <c r="D28" i="1"/>
  <c r="E28" i="1"/>
  <c r="F28" i="1"/>
  <c r="A29" i="1"/>
  <c r="B29" i="1"/>
  <c r="C29" i="1"/>
  <c r="D29" i="1"/>
  <c r="E29" i="1"/>
  <c r="F29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B47" i="1"/>
  <c r="C47" i="1"/>
  <c r="D47" i="1"/>
  <c r="E47" i="1"/>
  <c r="F47" i="1"/>
  <c r="A48" i="1"/>
  <c r="B48" i="1"/>
  <c r="C48" i="1"/>
  <c r="D48" i="1"/>
  <c r="E48" i="1"/>
  <c r="F48" i="1"/>
  <c r="B44" i="1"/>
  <c r="C44" i="1"/>
  <c r="D44" i="1"/>
  <c r="E44" i="1"/>
  <c r="F44" i="1"/>
  <c r="B45" i="1"/>
  <c r="C45" i="1"/>
  <c r="D45" i="1"/>
  <c r="E45" i="1"/>
  <c r="F45" i="1"/>
  <c r="B46" i="1"/>
  <c r="C46" i="1"/>
  <c r="D46" i="1"/>
  <c r="E46" i="1"/>
  <c r="F46" i="1"/>
  <c r="B41" i="1"/>
  <c r="C41" i="1"/>
  <c r="D41" i="1"/>
  <c r="E41" i="1"/>
  <c r="F41" i="1"/>
  <c r="B42" i="1"/>
  <c r="C42" i="1"/>
  <c r="D42" i="1"/>
  <c r="E42" i="1"/>
  <c r="F42" i="1"/>
  <c r="B43" i="1"/>
  <c r="C43" i="1"/>
  <c r="D43" i="1"/>
  <c r="E43" i="1"/>
  <c r="F43" i="1"/>
  <c r="B36" i="1"/>
  <c r="C36" i="1"/>
  <c r="D36" i="1"/>
  <c r="E36" i="1"/>
  <c r="F36" i="1"/>
  <c r="B37" i="1"/>
  <c r="C37" i="1"/>
  <c r="D37" i="1"/>
  <c r="E37" i="1"/>
  <c r="F37" i="1"/>
  <c r="B38" i="1"/>
  <c r="C38" i="1"/>
  <c r="D38" i="1"/>
  <c r="E38" i="1"/>
  <c r="F38" i="1"/>
  <c r="B39" i="1"/>
  <c r="C39" i="1"/>
  <c r="D39" i="1"/>
  <c r="E39" i="1"/>
  <c r="F39" i="1"/>
  <c r="B40" i="1"/>
  <c r="C40" i="1"/>
  <c r="D40" i="1"/>
  <c r="E40" i="1"/>
  <c r="F40" i="1"/>
  <c r="D35" i="1"/>
  <c r="D34" i="1"/>
  <c r="C34" i="1"/>
  <c r="B35" i="1"/>
  <c r="B34" i="1"/>
  <c r="C35" i="1"/>
  <c r="F35" i="1"/>
  <c r="E35" i="1"/>
  <c r="F34" i="1"/>
  <c r="E34" i="1"/>
  <c r="B24" i="1"/>
  <c r="C24" i="1"/>
  <c r="D24" i="1"/>
  <c r="E24" i="1"/>
  <c r="F24" i="1"/>
  <c r="B25" i="1"/>
  <c r="C25" i="1"/>
  <c r="D25" i="1"/>
  <c r="E25" i="1"/>
  <c r="F25" i="1"/>
  <c r="B26" i="1"/>
  <c r="C26" i="1"/>
  <c r="D26" i="1"/>
  <c r="E26" i="1"/>
  <c r="F26" i="1"/>
  <c r="B27" i="1"/>
  <c r="C27" i="1"/>
  <c r="D27" i="1"/>
  <c r="E27" i="1"/>
  <c r="F27" i="1"/>
  <c r="C23" i="1"/>
  <c r="B23" i="1"/>
  <c r="D23" i="1"/>
  <c r="F23" i="1"/>
  <c r="E23" i="1"/>
  <c r="B18" i="1"/>
  <c r="B17" i="1"/>
  <c r="B13" i="1"/>
</calcChain>
</file>

<file path=xl/sharedStrings.xml><?xml version="1.0" encoding="utf-8"?>
<sst xmlns="http://schemas.openxmlformats.org/spreadsheetml/2006/main" count="30" uniqueCount="21">
  <si>
    <t>sig_1</t>
  </si>
  <si>
    <t>sig_2</t>
  </si>
  <si>
    <t>rho_12</t>
  </si>
  <si>
    <t>w1_min</t>
  </si>
  <si>
    <t>w2_min</t>
  </si>
  <si>
    <t>a</t>
  </si>
  <si>
    <t>b</t>
  </si>
  <si>
    <t>sig_min</t>
  </si>
  <si>
    <t>Var_min</t>
  </si>
  <si>
    <t>g=1</t>
  </si>
  <si>
    <t>x</t>
  </si>
  <si>
    <t>y</t>
  </si>
  <si>
    <t>c</t>
  </si>
  <si>
    <t>x1</t>
  </si>
  <si>
    <t>x2</t>
  </si>
  <si>
    <t>y1</t>
  </si>
  <si>
    <t>y2</t>
  </si>
  <si>
    <t>f=Var_min</t>
  </si>
  <si>
    <t>ax^2 + bx + c = 0</t>
  </si>
  <si>
    <t>using:</t>
  </si>
  <si>
    <t>ay^2 + by + c =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</si>
</sst>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g=1</c:v>
          </c:tx>
          <c:marker>
            <c:symbol val="none"/>
          </c:marker>
          <c:xVal>
            <c:numRef>
              <c:f>Sheet1!$A$17:$A$18</c:f>
              <c:numCache>
                <c:formatCode>General</c:formatCode>
                <c:ptCount val="2"/>
                <c:pt idx="0">
                  <c:v>1.1</c:v>
                </c:pt>
                <c:pt idx="1">
                  <c:v>-0.2</c:v>
                </c:pt>
              </c:numCache>
            </c:numRef>
          </c:xVal>
          <c:yVal>
            <c:numRef>
              <c:f>Sheet1!$B$17:$B$18</c:f>
              <c:numCache>
                <c:formatCode>General</c:formatCode>
                <c:ptCount val="2"/>
                <c:pt idx="0">
                  <c:v>-0.1</c:v>
                </c:pt>
                <c:pt idx="1">
                  <c:v>1.2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778296"/>
        <c:axId val="139775128"/>
      </c:scatterChart>
      <c:scatterChart>
        <c:scatterStyle val="smoothMarker"/>
        <c:varyColors val="0"/>
        <c:ser>
          <c:idx val="1"/>
          <c:order val="1"/>
          <c:tx>
            <c:v>f=Var_min 1</c:v>
          </c:tx>
          <c:marker>
            <c:symbol val="none"/>
          </c:marker>
          <c:xVal>
            <c:numRef>
              <c:f>Sheet1!$E$23:$E$29</c:f>
              <c:numCache>
                <c:formatCode>General</c:formatCode>
                <c:ptCount val="7"/>
                <c:pt idx="0">
                  <c:v>0.698210281850467</c:v>
                </c:pt>
                <c:pt idx="1">
                  <c:v>0.755492059863531</c:v>
                </c:pt>
                <c:pt idx="2">
                  <c:v>0.731325136970981</c:v>
                </c:pt>
                <c:pt idx="3">
                  <c:v>0.654653670707977</c:v>
                </c:pt>
                <c:pt idx="4">
                  <c:v>0.531325136970982</c:v>
                </c:pt>
                <c:pt idx="5">
                  <c:v>0.355492059863531</c:v>
                </c:pt>
                <c:pt idx="6">
                  <c:v>0.0982102818504673</c:v>
                </c:pt>
              </c:numCache>
            </c:numRef>
          </c:xVal>
          <c:yVal>
            <c:numRef>
              <c:f>Sheet1!$A$23:$A$29</c:f>
              <c:numCache>
                <c:formatCode>General</c:formatCode>
                <c:ptCount val="7"/>
                <c:pt idx="0">
                  <c:v>0.3</c:v>
                </c:pt>
                <c:pt idx="1">
                  <c:v>0.2</c:v>
                </c:pt>
                <c:pt idx="2">
                  <c:v>0.1</c:v>
                </c:pt>
                <c:pt idx="3">
                  <c:v>0.0</c:v>
                </c:pt>
                <c:pt idx="4">
                  <c:v>-0.1</c:v>
                </c:pt>
                <c:pt idx="5">
                  <c:v>-0.2</c:v>
                </c:pt>
                <c:pt idx="6">
                  <c:v>-0.3</c:v>
                </c:pt>
              </c:numCache>
            </c:numRef>
          </c:yVal>
          <c:smooth val="1"/>
        </c:ser>
        <c:ser>
          <c:idx val="2"/>
          <c:order val="2"/>
          <c:tx>
            <c:v>f=Var_min 2</c:v>
          </c:tx>
          <c:marker>
            <c:symbol val="none"/>
          </c:marker>
          <c:xVal>
            <c:numRef>
              <c:f>Sheet1!$F$23:$F$29</c:f>
              <c:numCache>
                <c:formatCode>General</c:formatCode>
                <c:ptCount val="7"/>
                <c:pt idx="0">
                  <c:v>-0.0982102818504674</c:v>
                </c:pt>
                <c:pt idx="1">
                  <c:v>-0.355492059863531</c:v>
                </c:pt>
                <c:pt idx="2">
                  <c:v>-0.531325136970982</c:v>
                </c:pt>
                <c:pt idx="3">
                  <c:v>-0.654653670707977</c:v>
                </c:pt>
                <c:pt idx="4">
                  <c:v>-0.731325136970981</c:v>
                </c:pt>
                <c:pt idx="5">
                  <c:v>-0.755492059863531</c:v>
                </c:pt>
                <c:pt idx="6">
                  <c:v>-0.698210281850467</c:v>
                </c:pt>
              </c:numCache>
            </c:numRef>
          </c:xVal>
          <c:yVal>
            <c:numRef>
              <c:f>Sheet1!$A$23:$A$29</c:f>
              <c:numCache>
                <c:formatCode>General</c:formatCode>
                <c:ptCount val="7"/>
                <c:pt idx="0">
                  <c:v>0.3</c:v>
                </c:pt>
                <c:pt idx="1">
                  <c:v>0.2</c:v>
                </c:pt>
                <c:pt idx="2">
                  <c:v>0.1</c:v>
                </c:pt>
                <c:pt idx="3">
                  <c:v>0.0</c:v>
                </c:pt>
                <c:pt idx="4">
                  <c:v>-0.1</c:v>
                </c:pt>
                <c:pt idx="5">
                  <c:v>-0.2</c:v>
                </c:pt>
                <c:pt idx="6">
                  <c:v>-0.3</c:v>
                </c:pt>
              </c:numCache>
            </c:numRef>
          </c:yVal>
          <c:smooth val="1"/>
        </c:ser>
        <c:ser>
          <c:idx val="3"/>
          <c:order val="3"/>
          <c:tx>
            <c:v>f=Var_min 3</c:v>
          </c:tx>
          <c:marker>
            <c:symbol val="none"/>
          </c:marker>
          <c:xVal>
            <c:numRef>
              <c:f>Sheet1!$A$34:$A$48</c:f>
              <c:numCache>
                <c:formatCode>General</c:formatCode>
                <c:ptCount val="15"/>
                <c:pt idx="0">
                  <c:v>0.7</c:v>
                </c:pt>
                <c:pt idx="1">
                  <c:v>0.6</c:v>
                </c:pt>
                <c:pt idx="2">
                  <c:v>0.5</c:v>
                </c:pt>
                <c:pt idx="3">
                  <c:v>0.4</c:v>
                </c:pt>
                <c:pt idx="4">
                  <c:v>0.3</c:v>
                </c:pt>
                <c:pt idx="5">
                  <c:v>0.2</c:v>
                </c:pt>
                <c:pt idx="6">
                  <c:v>0.1</c:v>
                </c:pt>
                <c:pt idx="7">
                  <c:v>0.0</c:v>
                </c:pt>
                <c:pt idx="8">
                  <c:v>-0.1</c:v>
                </c:pt>
                <c:pt idx="9">
                  <c:v>-0.2</c:v>
                </c:pt>
                <c:pt idx="10">
                  <c:v>-0.3</c:v>
                </c:pt>
                <c:pt idx="11">
                  <c:v>-0.4</c:v>
                </c:pt>
                <c:pt idx="12">
                  <c:v>-0.5</c:v>
                </c:pt>
                <c:pt idx="13">
                  <c:v>-0.6</c:v>
                </c:pt>
                <c:pt idx="14">
                  <c:v>-0.7</c:v>
                </c:pt>
              </c:numCache>
            </c:numRef>
          </c:xVal>
          <c:yVal>
            <c:numRef>
              <c:f>Sheet1!$E$34:$E$48</c:f>
              <c:numCache>
                <c:formatCode>General</c:formatCode>
                <c:ptCount val="15"/>
                <c:pt idx="0">
                  <c:v>0.298563170657187</c:v>
                </c:pt>
                <c:pt idx="1">
                  <c:v>0.349105140925234</c:v>
                </c:pt>
                <c:pt idx="2">
                  <c:v>0.370495126515491</c:v>
                </c:pt>
                <c:pt idx="3">
                  <c:v>0.377746029931765</c:v>
                </c:pt>
                <c:pt idx="4">
                  <c:v>0.375446096900687</c:v>
                </c:pt>
                <c:pt idx="5">
                  <c:v>0.365662568485491</c:v>
                </c:pt>
                <c:pt idx="6">
                  <c:v>0.34945008420843</c:v>
                </c:pt>
                <c:pt idx="7">
                  <c:v>0.327326835353989</c:v>
                </c:pt>
                <c:pt idx="8">
                  <c:v>0.29945008420843</c:v>
                </c:pt>
                <c:pt idx="9">
                  <c:v>0.265662568485491</c:v>
                </c:pt>
                <c:pt idx="10">
                  <c:v>0.225446096900687</c:v>
                </c:pt>
                <c:pt idx="11">
                  <c:v>0.177746029931765</c:v>
                </c:pt>
                <c:pt idx="12">
                  <c:v>0.120495126515491</c:v>
                </c:pt>
                <c:pt idx="13">
                  <c:v>0.0491051409252337</c:v>
                </c:pt>
                <c:pt idx="14">
                  <c:v>-0.0514368293428128</c:v>
                </c:pt>
              </c:numCache>
            </c:numRef>
          </c:yVal>
          <c:smooth val="1"/>
        </c:ser>
        <c:ser>
          <c:idx val="4"/>
          <c:order val="4"/>
          <c:tx>
            <c:v>f=Var_min 4</c:v>
          </c:tx>
          <c:marker>
            <c:symbol val="none"/>
          </c:marker>
          <c:xVal>
            <c:numRef>
              <c:f>Sheet1!$A$34:$A$48</c:f>
              <c:numCache>
                <c:formatCode>General</c:formatCode>
                <c:ptCount val="15"/>
                <c:pt idx="0">
                  <c:v>0.7</c:v>
                </c:pt>
                <c:pt idx="1">
                  <c:v>0.6</c:v>
                </c:pt>
                <c:pt idx="2">
                  <c:v>0.5</c:v>
                </c:pt>
                <c:pt idx="3">
                  <c:v>0.4</c:v>
                </c:pt>
                <c:pt idx="4">
                  <c:v>0.3</c:v>
                </c:pt>
                <c:pt idx="5">
                  <c:v>0.2</c:v>
                </c:pt>
                <c:pt idx="6">
                  <c:v>0.1</c:v>
                </c:pt>
                <c:pt idx="7">
                  <c:v>0.0</c:v>
                </c:pt>
                <c:pt idx="8">
                  <c:v>-0.1</c:v>
                </c:pt>
                <c:pt idx="9">
                  <c:v>-0.2</c:v>
                </c:pt>
                <c:pt idx="10">
                  <c:v>-0.3</c:v>
                </c:pt>
                <c:pt idx="11">
                  <c:v>-0.4</c:v>
                </c:pt>
                <c:pt idx="12">
                  <c:v>-0.5</c:v>
                </c:pt>
                <c:pt idx="13">
                  <c:v>-0.6</c:v>
                </c:pt>
                <c:pt idx="14">
                  <c:v>-0.7</c:v>
                </c:pt>
              </c:numCache>
            </c:numRef>
          </c:xVal>
          <c:yVal>
            <c:numRef>
              <c:f>Sheet1!$F$34:$F$48</c:f>
              <c:numCache>
                <c:formatCode>General</c:formatCode>
                <c:ptCount val="15"/>
                <c:pt idx="0">
                  <c:v>0.0514368293428128</c:v>
                </c:pt>
                <c:pt idx="1">
                  <c:v>-0.0491051409252337</c:v>
                </c:pt>
                <c:pt idx="2">
                  <c:v>-0.120495126515491</c:v>
                </c:pt>
                <c:pt idx="3">
                  <c:v>-0.177746029931765</c:v>
                </c:pt>
                <c:pt idx="4">
                  <c:v>-0.225446096900687</c:v>
                </c:pt>
                <c:pt idx="5">
                  <c:v>-0.265662568485491</c:v>
                </c:pt>
                <c:pt idx="6">
                  <c:v>-0.29945008420843</c:v>
                </c:pt>
                <c:pt idx="7">
                  <c:v>-0.327326835353989</c:v>
                </c:pt>
                <c:pt idx="8">
                  <c:v>-0.34945008420843</c:v>
                </c:pt>
                <c:pt idx="9">
                  <c:v>-0.365662568485491</c:v>
                </c:pt>
                <c:pt idx="10">
                  <c:v>-0.375446096900687</c:v>
                </c:pt>
                <c:pt idx="11">
                  <c:v>-0.377746029931765</c:v>
                </c:pt>
                <c:pt idx="12">
                  <c:v>-0.370495126515491</c:v>
                </c:pt>
                <c:pt idx="13">
                  <c:v>-0.349105140925234</c:v>
                </c:pt>
                <c:pt idx="14">
                  <c:v>-0.298563170657187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778296"/>
        <c:axId val="139775128"/>
      </c:scatterChart>
      <c:valAx>
        <c:axId val="139778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9775128"/>
        <c:crosses val="autoZero"/>
        <c:crossBetween val="midCat"/>
      </c:valAx>
      <c:valAx>
        <c:axId val="139775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97782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1</xdr:row>
      <xdr:rowOff>69850</xdr:rowOff>
    </xdr:from>
    <xdr:to>
      <xdr:col>9</xdr:col>
      <xdr:colOff>749300</xdr:colOff>
      <xdr:row>15</xdr:row>
      <xdr:rowOff>146050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abSelected="1" workbookViewId="0">
      <selection activeCell="C32" sqref="C32"/>
    </sheetView>
  </sheetViews>
  <sheetFormatPr baseColWidth="10" defaultRowHeight="15" x14ac:dyDescent="0"/>
  <sheetData>
    <row r="1" spans="1:2">
      <c r="A1" t="s">
        <v>0</v>
      </c>
      <c r="B1">
        <v>0.1</v>
      </c>
    </row>
    <row r="2" spans="1:2">
      <c r="A2" t="s">
        <v>1</v>
      </c>
      <c r="B2">
        <v>0.2</v>
      </c>
    </row>
    <row r="3" spans="1:2">
      <c r="A3" t="s">
        <v>2</v>
      </c>
      <c r="B3">
        <v>-0.5</v>
      </c>
    </row>
    <row r="5" spans="1:2">
      <c r="A5" t="s">
        <v>5</v>
      </c>
      <c r="B5">
        <f>sig_2^2-rho_12*sig_1*sig_2</f>
        <v>5.000000000000001E-2</v>
      </c>
    </row>
    <row r="6" spans="1:2">
      <c r="A6" t="s">
        <v>6</v>
      </c>
      <c r="B6">
        <f>sig_1^2-rho_12*sig_1*sig_2</f>
        <v>2.0000000000000004E-2</v>
      </c>
    </row>
    <row r="9" spans="1:2">
      <c r="A9" t="s">
        <v>3</v>
      </c>
      <c r="B9">
        <f>a/(a+b)</f>
        <v>0.7142857142857143</v>
      </c>
    </row>
    <row r="10" spans="1:2">
      <c r="A10" t="s">
        <v>4</v>
      </c>
      <c r="B10">
        <f>b/(a+b)</f>
        <v>0.28571428571428575</v>
      </c>
    </row>
    <row r="12" spans="1:2">
      <c r="A12" t="s">
        <v>8</v>
      </c>
      <c r="B12">
        <f>w1m^2*sig_1^2+w2m^2*sig_2^2+2*w1m*w2m*rho_12*sig_1*sig_2</f>
        <v>4.2857142857142877E-3</v>
      </c>
    </row>
    <row r="13" spans="1:2">
      <c r="A13" t="s">
        <v>7</v>
      </c>
      <c r="B13">
        <f>B12^(0.5)</f>
        <v>6.5465367070797725E-2</v>
      </c>
    </row>
    <row r="15" spans="1:2">
      <c r="A15" t="s">
        <v>9</v>
      </c>
    </row>
    <row r="16" spans="1:2">
      <c r="A16" t="s">
        <v>10</v>
      </c>
      <c r="B16" t="s">
        <v>11</v>
      </c>
    </row>
    <row r="17" spans="1:6">
      <c r="A17">
        <v>1.1000000000000001</v>
      </c>
      <c r="B17">
        <f>1-A17</f>
        <v>-0.10000000000000009</v>
      </c>
    </row>
    <row r="18" spans="1:6">
      <c r="A18">
        <v>-0.2</v>
      </c>
      <c r="B18">
        <f>1-A18</f>
        <v>1.2</v>
      </c>
    </row>
    <row r="20" spans="1:6">
      <c r="A20" t="s">
        <v>17</v>
      </c>
      <c r="B20" t="s">
        <v>19</v>
      </c>
      <c r="C20" t="s">
        <v>18</v>
      </c>
    </row>
    <row r="22" spans="1:6">
      <c r="A22" t="s">
        <v>11</v>
      </c>
      <c r="B22" t="s">
        <v>5</v>
      </c>
      <c r="C22" t="s">
        <v>6</v>
      </c>
      <c r="D22" t="s">
        <v>12</v>
      </c>
      <c r="E22" t="s">
        <v>13</v>
      </c>
      <c r="F22" t="s">
        <v>14</v>
      </c>
    </row>
    <row r="23" spans="1:6">
      <c r="A23">
        <v>0.3</v>
      </c>
      <c r="B23">
        <f>sig_1^2</f>
        <v>1.0000000000000002E-2</v>
      </c>
      <c r="C23">
        <f>2*A23*sig_1*sig_2*rho_12</f>
        <v>-6.0000000000000001E-3</v>
      </c>
      <c r="D23">
        <f>A23^2*sig_2^2-Var_min</f>
        <v>-6.8571428571428689E-4</v>
      </c>
      <c r="E23">
        <f>(-C23+SQRT(C23^2-4*B23*D23))/(2*B23)</f>
        <v>0.6982102818504673</v>
      </c>
      <c r="F23">
        <f>(-C23-SQRT(C23^2-4*B23*D23))/(2*B23)</f>
        <v>-9.8210281850467387E-2</v>
      </c>
    </row>
    <row r="24" spans="1:6">
      <c r="A24">
        <f>A23-0.1</f>
        <v>0.19999999999999998</v>
      </c>
      <c r="B24">
        <f>sig_1^2</f>
        <v>1.0000000000000002E-2</v>
      </c>
      <c r="C24">
        <f>2*A24*sig_1*sig_2*rho_12</f>
        <v>-4.0000000000000001E-3</v>
      </c>
      <c r="D24">
        <f>A24^2*sig_2^2-Var_min</f>
        <v>-2.6857142857142878E-3</v>
      </c>
      <c r="E24">
        <f t="shared" ref="E24:E27" si="0">(-C24+SQRT(C24^2-4*B24*D24))/(2*B24)</f>
        <v>0.75549205986353096</v>
      </c>
      <c r="F24">
        <f t="shared" ref="F24:F27" si="1">(-C24-SQRT(C24^2-4*B24*D24))/(2*B24)</f>
        <v>-0.35549205986353105</v>
      </c>
    </row>
    <row r="25" spans="1:6">
      <c r="A25">
        <f t="shared" ref="A25:A27" si="2">A24-0.1</f>
        <v>9.9999999999999978E-2</v>
      </c>
      <c r="B25">
        <f>sig_1^2</f>
        <v>1.0000000000000002E-2</v>
      </c>
      <c r="C25">
        <f>2*A25*sig_1*sig_2*rho_12</f>
        <v>-1.9999999999999996E-3</v>
      </c>
      <c r="D25">
        <f>A25^2*sig_2^2-Var_min</f>
        <v>-3.8857142857142879E-3</v>
      </c>
      <c r="E25">
        <f t="shared" si="0"/>
        <v>0.73132513697098156</v>
      </c>
      <c r="F25">
        <f t="shared" si="1"/>
        <v>-0.5313251369709816</v>
      </c>
    </row>
    <row r="26" spans="1:6">
      <c r="A26">
        <f t="shared" si="2"/>
        <v>0</v>
      </c>
      <c r="B26">
        <f>sig_1^2</f>
        <v>1.0000000000000002E-2</v>
      </c>
      <c r="C26">
        <f>2*A26*sig_1*sig_2*rho_12</f>
        <v>0</v>
      </c>
      <c r="D26">
        <f>A26^2*sig_2^2-Var_min</f>
        <v>-4.2857142857142877E-3</v>
      </c>
      <c r="E26">
        <f t="shared" si="0"/>
        <v>0.6546536707079772</v>
      </c>
      <c r="F26">
        <f t="shared" si="1"/>
        <v>-0.6546536707079772</v>
      </c>
    </row>
    <row r="27" spans="1:6">
      <c r="A27">
        <f t="shared" si="2"/>
        <v>-0.1</v>
      </c>
      <c r="B27">
        <f>sig_1^2</f>
        <v>1.0000000000000002E-2</v>
      </c>
      <c r="C27">
        <f>2*A27*sig_1*sig_2*rho_12</f>
        <v>2.0000000000000005E-3</v>
      </c>
      <c r="D27">
        <f>A27^2*sig_2^2-Var_min</f>
        <v>-3.8857142857142875E-3</v>
      </c>
      <c r="E27">
        <f t="shared" si="0"/>
        <v>0.5313251369709816</v>
      </c>
      <c r="F27">
        <f t="shared" si="1"/>
        <v>-0.73132513697098156</v>
      </c>
    </row>
    <row r="28" spans="1:6">
      <c r="A28">
        <f t="shared" ref="A28:A29" si="3">A27-0.1</f>
        <v>-0.2</v>
      </c>
      <c r="B28">
        <f>sig_1^2</f>
        <v>1.0000000000000002E-2</v>
      </c>
      <c r="C28">
        <f>2*A28*sig_1*sig_2*rho_12</f>
        <v>4.000000000000001E-3</v>
      </c>
      <c r="D28">
        <f>A28^2*sig_2^2-Var_min</f>
        <v>-2.6857142857142869E-3</v>
      </c>
      <c r="E28">
        <f t="shared" ref="E28:E29" si="4">(-C28+SQRT(C28^2-4*B28*D28))/(2*B28)</f>
        <v>0.35549205986353088</v>
      </c>
      <c r="F28">
        <f t="shared" ref="F28:F29" si="5">(-C28-SQRT(C28^2-4*B28*D28))/(2*B28)</f>
        <v>-0.75549205986353096</v>
      </c>
    </row>
    <row r="29" spans="1:6">
      <c r="A29">
        <f t="shared" si="3"/>
        <v>-0.30000000000000004</v>
      </c>
      <c r="B29">
        <f>sig_1^2</f>
        <v>1.0000000000000002E-2</v>
      </c>
      <c r="C29">
        <f>2*A29*sig_1*sig_2*rho_12</f>
        <v>6.0000000000000019E-3</v>
      </c>
      <c r="D29">
        <f>A29^2*sig_2^2-Var_min</f>
        <v>-6.8571428571428603E-4</v>
      </c>
      <c r="E29">
        <f t="shared" si="4"/>
        <v>9.8210281850467304E-2</v>
      </c>
      <c r="F29">
        <f t="shared" si="5"/>
        <v>-0.69821028185046741</v>
      </c>
    </row>
    <row r="31" spans="1:6">
      <c r="A31" t="s">
        <v>17</v>
      </c>
      <c r="B31" t="s">
        <v>19</v>
      </c>
      <c r="C31" t="s">
        <v>20</v>
      </c>
    </row>
    <row r="33" spans="1:6">
      <c r="A33" t="s">
        <v>10</v>
      </c>
      <c r="B33" t="s">
        <v>5</v>
      </c>
      <c r="C33" t="s">
        <v>6</v>
      </c>
      <c r="D33" t="s">
        <v>12</v>
      </c>
      <c r="E33" t="s">
        <v>15</v>
      </c>
      <c r="F33" t="s">
        <v>16</v>
      </c>
    </row>
    <row r="34" spans="1:6">
      <c r="A34">
        <v>0.7</v>
      </c>
      <c r="B34">
        <f>sig_2^2</f>
        <v>4.0000000000000008E-2</v>
      </c>
      <c r="C34">
        <f>2*A34*sig_1*sig_2*rho_12</f>
        <v>-1.3999999999999999E-2</v>
      </c>
      <c r="D34">
        <f>A34^2*sig_1^2-Var_min</f>
        <v>6.1428571428571305E-4</v>
      </c>
      <c r="E34">
        <f>(-C34+SQRT(C34^2-4*B34*D34))/(2*B34)</f>
        <v>0.29856317065718713</v>
      </c>
      <c r="F34">
        <f>(-C34-SQRT(C34^2-4*B34*D34))/(2*B34)</f>
        <v>5.1436829342812788E-2</v>
      </c>
    </row>
    <row r="35" spans="1:6">
      <c r="A35">
        <f>A34-0.1</f>
        <v>0.6</v>
      </c>
      <c r="B35">
        <f>sig_2^2</f>
        <v>4.0000000000000008E-2</v>
      </c>
      <c r="C35">
        <f>2*A35*sig_1*sig_2*rho_12</f>
        <v>-1.2E-2</v>
      </c>
      <c r="D35">
        <f>A35^2*sig_1^2-Var_min</f>
        <v>-6.8571428571428689E-4</v>
      </c>
      <c r="E35">
        <f t="shared" ref="E35" si="6">(-C35+SQRT(C35^2-4*B35*D35))/(2*B35)</f>
        <v>0.34910514092523365</v>
      </c>
      <c r="F35">
        <f t="shared" ref="F35" si="7">(-C35-SQRT(C35^2-4*B35*D35))/(2*B35)</f>
        <v>-4.9105140925233694E-2</v>
      </c>
    </row>
    <row r="36" spans="1:6">
      <c r="A36">
        <f t="shared" ref="A36:A40" si="8">A35-0.1</f>
        <v>0.5</v>
      </c>
      <c r="B36">
        <f>sig_2^2</f>
        <v>4.0000000000000008E-2</v>
      </c>
      <c r="C36">
        <f>2*A36*sig_1*sig_2*rho_12</f>
        <v>-1.0000000000000002E-2</v>
      </c>
      <c r="D36">
        <f>A36^2*sig_1^2-Var_min</f>
        <v>-1.7857142857142872E-3</v>
      </c>
      <c r="E36">
        <f t="shared" ref="E36:E41" si="9">(-C36+SQRT(C36^2-4*B36*D36))/(2*B36)</f>
        <v>0.37049512651549149</v>
      </c>
      <c r="F36">
        <f t="shared" ref="F36:F41" si="10">(-C36-SQRT(C36^2-4*B36*D36))/(2*B36)</f>
        <v>-0.12049512651549148</v>
      </c>
    </row>
    <row r="37" spans="1:6">
      <c r="A37">
        <f t="shared" si="8"/>
        <v>0.4</v>
      </c>
      <c r="B37">
        <f>sig_2^2</f>
        <v>4.0000000000000008E-2</v>
      </c>
      <c r="C37">
        <f>2*A37*sig_1*sig_2*rho_12</f>
        <v>-8.0000000000000019E-3</v>
      </c>
      <c r="D37">
        <f>A37^2*sig_1^2-Var_min</f>
        <v>-2.6857142857142869E-3</v>
      </c>
      <c r="E37">
        <f t="shared" si="9"/>
        <v>0.37774602993176548</v>
      </c>
      <c r="F37">
        <f t="shared" si="10"/>
        <v>-0.17774602993176544</v>
      </c>
    </row>
    <row r="38" spans="1:6">
      <c r="A38">
        <f t="shared" si="8"/>
        <v>0.30000000000000004</v>
      </c>
      <c r="B38">
        <f>sig_2^2</f>
        <v>4.0000000000000008E-2</v>
      </c>
      <c r="C38">
        <f>2*A38*sig_1*sig_2*rho_12</f>
        <v>-6.0000000000000019E-3</v>
      </c>
      <c r="D38">
        <f>A38^2*sig_1^2-Var_min</f>
        <v>-3.385714285714287E-3</v>
      </c>
      <c r="E38">
        <f t="shared" si="9"/>
        <v>0.37544609690068725</v>
      </c>
      <c r="F38">
        <f t="shared" si="10"/>
        <v>-0.22544609690068723</v>
      </c>
    </row>
    <row r="39" spans="1:6">
      <c r="A39">
        <f t="shared" si="8"/>
        <v>0.20000000000000004</v>
      </c>
      <c r="B39">
        <f>sig_2^2</f>
        <v>4.0000000000000008E-2</v>
      </c>
      <c r="C39">
        <f>2*A39*sig_1*sig_2*rho_12</f>
        <v>-4.000000000000001E-3</v>
      </c>
      <c r="D39">
        <f>A39^2*sig_1^2-Var_min</f>
        <v>-3.8857142857142875E-3</v>
      </c>
      <c r="E39">
        <f t="shared" si="9"/>
        <v>0.36566256848549078</v>
      </c>
      <c r="F39">
        <f t="shared" si="10"/>
        <v>-0.2656625684854908</v>
      </c>
    </row>
    <row r="40" spans="1:6">
      <c r="A40">
        <f t="shared" si="8"/>
        <v>0.10000000000000003</v>
      </c>
      <c r="B40">
        <f>sig_2^2</f>
        <v>4.0000000000000008E-2</v>
      </c>
      <c r="C40">
        <f>2*A40*sig_1*sig_2*rho_12</f>
        <v>-2.0000000000000009E-3</v>
      </c>
      <c r="D40">
        <f>A40^2*sig_1^2-Var_min</f>
        <v>-4.1857142857142874E-3</v>
      </c>
      <c r="E40">
        <f t="shared" si="9"/>
        <v>0.34945008420842977</v>
      </c>
      <c r="F40">
        <f t="shared" si="10"/>
        <v>-0.29945008420842972</v>
      </c>
    </row>
    <row r="41" spans="1:6">
      <c r="A41">
        <f>A40-0.1</f>
        <v>0</v>
      </c>
      <c r="B41">
        <f>sig_2^2</f>
        <v>4.0000000000000008E-2</v>
      </c>
      <c r="C41">
        <f>2*A41*sig_1*sig_2*rho_12</f>
        <v>0</v>
      </c>
      <c r="D41">
        <f>A41^2*sig_1^2-Var_min</f>
        <v>-4.2857142857142877E-3</v>
      </c>
      <c r="E41">
        <f t="shared" si="9"/>
        <v>0.3273268353539886</v>
      </c>
      <c r="F41">
        <f t="shared" si="10"/>
        <v>-0.3273268353539886</v>
      </c>
    </row>
    <row r="42" spans="1:6">
      <c r="A42">
        <f t="shared" ref="A42:A43" si="11">A41-0.1</f>
        <v>-0.1</v>
      </c>
      <c r="B42">
        <f>sig_2^2</f>
        <v>4.0000000000000008E-2</v>
      </c>
      <c r="C42">
        <f>2*A42*sig_1*sig_2*rho_12</f>
        <v>2.0000000000000005E-3</v>
      </c>
      <c r="D42">
        <f>A42^2*sig_1^2-Var_min</f>
        <v>-4.1857142857142874E-3</v>
      </c>
      <c r="E42">
        <f t="shared" ref="E42:E46" si="12">(-C42+SQRT(C42^2-4*B42*D42))/(2*B42)</f>
        <v>0.29945008420842972</v>
      </c>
      <c r="F42">
        <f t="shared" ref="F42:F46" si="13">(-C42-SQRT(C42^2-4*B42*D42))/(2*B42)</f>
        <v>-0.34945008420842977</v>
      </c>
    </row>
    <row r="43" spans="1:6">
      <c r="A43">
        <f t="shared" si="11"/>
        <v>-0.2</v>
      </c>
      <c r="B43">
        <f>sig_2^2</f>
        <v>4.0000000000000008E-2</v>
      </c>
      <c r="C43">
        <f>2*A43*sig_1*sig_2*rho_12</f>
        <v>4.000000000000001E-3</v>
      </c>
      <c r="D43">
        <f>A43^2*sig_1^2-Var_min</f>
        <v>-3.8857142857142875E-3</v>
      </c>
      <c r="E43">
        <f t="shared" si="12"/>
        <v>0.2656625684854908</v>
      </c>
      <c r="F43">
        <f t="shared" si="13"/>
        <v>-0.36566256848549078</v>
      </c>
    </row>
    <row r="44" spans="1:6">
      <c r="A44">
        <f>A43-0.1</f>
        <v>-0.30000000000000004</v>
      </c>
      <c r="B44">
        <f>sig_2^2</f>
        <v>4.0000000000000008E-2</v>
      </c>
      <c r="C44">
        <f>2*A44*sig_1*sig_2*rho_12</f>
        <v>6.0000000000000019E-3</v>
      </c>
      <c r="D44">
        <f>A44^2*sig_1^2-Var_min</f>
        <v>-3.385714285714287E-3</v>
      </c>
      <c r="E44">
        <f t="shared" si="12"/>
        <v>0.22544609690068723</v>
      </c>
      <c r="F44">
        <f t="shared" si="13"/>
        <v>-0.37544609690068725</v>
      </c>
    </row>
    <row r="45" spans="1:6">
      <c r="A45">
        <f t="shared" ref="A45:A46" si="14">A44-0.1</f>
        <v>-0.4</v>
      </c>
      <c r="B45">
        <f>sig_2^2</f>
        <v>4.0000000000000008E-2</v>
      </c>
      <c r="C45">
        <f>2*A45*sig_1*sig_2*rho_12</f>
        <v>8.0000000000000019E-3</v>
      </c>
      <c r="D45">
        <f>A45^2*sig_1^2-Var_min</f>
        <v>-2.6857142857142869E-3</v>
      </c>
      <c r="E45">
        <f t="shared" si="12"/>
        <v>0.17774602993176544</v>
      </c>
      <c r="F45">
        <f t="shared" si="13"/>
        <v>-0.37774602993176548</v>
      </c>
    </row>
    <row r="46" spans="1:6">
      <c r="A46">
        <f t="shared" si="14"/>
        <v>-0.5</v>
      </c>
      <c r="B46">
        <f>sig_2^2</f>
        <v>4.0000000000000008E-2</v>
      </c>
      <c r="C46">
        <f>2*A46*sig_1*sig_2*rho_12</f>
        <v>1.0000000000000002E-2</v>
      </c>
      <c r="D46">
        <f>A46^2*sig_1^2-Var_min</f>
        <v>-1.7857142857142872E-3</v>
      </c>
      <c r="E46">
        <f t="shared" si="12"/>
        <v>0.12049512651549148</v>
      </c>
      <c r="F46">
        <f t="shared" si="13"/>
        <v>-0.37049512651549149</v>
      </c>
    </row>
    <row r="47" spans="1:6">
      <c r="A47">
        <f>A46-0.1</f>
        <v>-0.6</v>
      </c>
      <c r="B47">
        <f>sig_2^2</f>
        <v>4.0000000000000008E-2</v>
      </c>
      <c r="C47">
        <f>2*A47*sig_1*sig_2*rho_12</f>
        <v>1.2E-2</v>
      </c>
      <c r="D47">
        <f>A47^2*sig_1^2-Var_min</f>
        <v>-6.8571428571428689E-4</v>
      </c>
      <c r="E47">
        <f>(-C47+SQRT(C47^2-4*B47*D47))/(2*B47)</f>
        <v>4.9105140925233694E-2</v>
      </c>
      <c r="F47">
        <f>(-C47-SQRT(C47^2-4*B47*D47))/(2*B47)</f>
        <v>-0.34910514092523365</v>
      </c>
    </row>
    <row r="48" spans="1:6">
      <c r="A48">
        <f>A47-0.1</f>
        <v>-0.7</v>
      </c>
      <c r="B48">
        <f>sig_2^2</f>
        <v>4.0000000000000008E-2</v>
      </c>
      <c r="C48">
        <f>2*A48*sig_1*sig_2*rho_12</f>
        <v>1.3999999999999999E-2</v>
      </c>
      <c r="D48">
        <f>A48^2*sig_1^2-Var_min</f>
        <v>6.1428571428571305E-4</v>
      </c>
      <c r="E48">
        <f>(-C48+SQRT(C48^2-4*B48*D48))/(2*B48)</f>
        <v>-5.1436829342812788E-2</v>
      </c>
      <c r="F48">
        <f>(-C48-SQRT(C48^2-4*B48*D48))/(2*B48)</f>
        <v>-0.29856317065718713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Capinski</dc:creator>
  <cp:lastModifiedBy>Maciej Capinski</cp:lastModifiedBy>
  <dcterms:created xsi:type="dcterms:W3CDTF">2014-03-12T10:48:44Z</dcterms:created>
  <dcterms:modified xsi:type="dcterms:W3CDTF">2014-03-12T11:25:30Z</dcterms:modified>
</cp:coreProperties>
</file>